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E:\Fall 2024 - 2025\Provost Office\CTIS 186\Exams\"/>
    </mc:Choice>
  </mc:AlternateContent>
  <xr:revisionPtr revIDLastSave="0" documentId="13_ncr:1_{6C394F6B-64B4-470B-8CBD-6B7546731B0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Trade Balance" sheetId="3" r:id="rId1"/>
    <sheet name="Chart" sheetId="5" r:id="rId2"/>
    <sheet name="Statistics" sheetId="4" r:id="rId3"/>
  </sheets>
  <definedNames>
    <definedName name="_xlnm.Print_Area" localSheetId="1">Chart!$B$2:$Q$29</definedName>
    <definedName name="_xlnm.Print_Area" localSheetId="2">TradeBalance[#All]</definedName>
    <definedName name="_xlnm.Print_Area" localSheetId="0">'Trade Balance'!$A$1:$F$35</definedName>
    <definedName name="TrBalance">TradeBalance[]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7" i="4" l="1"/>
  <c r="D8" i="4"/>
  <c r="D13" i="4"/>
  <c r="D2" i="4"/>
  <c r="D25" i="4"/>
  <c r="D15" i="4"/>
  <c r="D6" i="4"/>
  <c r="D24" i="4"/>
  <c r="D18" i="4"/>
  <c r="D5" i="4"/>
  <c r="D4" i="4"/>
  <c r="D9" i="4"/>
  <c r="D26" i="4"/>
  <c r="D21" i="4"/>
  <c r="D20" i="4"/>
  <c r="D14" i="4"/>
  <c r="D11" i="4"/>
  <c r="D16" i="4"/>
  <c r="D7" i="4"/>
  <c r="D22" i="4"/>
  <c r="D12" i="4"/>
  <c r="D3" i="4"/>
  <c r="D23" i="4"/>
  <c r="D17" i="4"/>
  <c r="D10" i="4"/>
  <c r="D19" i="4"/>
  <c r="F7" i="3" l="1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6" i="3"/>
  <c r="F5" i="3"/>
  <c r="D35" i="3" l="1"/>
  <c r="C33" i="3"/>
  <c r="D33" i="3"/>
  <c r="B33" i="3"/>
  <c r="C32" i="3"/>
  <c r="D32" i="3"/>
  <c r="B32" i="3"/>
  <c r="C31" i="3"/>
  <c r="D31" i="3"/>
  <c r="B31" i="3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5" i="3"/>
</calcChain>
</file>

<file path=xl/sharedStrings.xml><?xml version="1.0" encoding="utf-8"?>
<sst xmlns="http://schemas.openxmlformats.org/spreadsheetml/2006/main" count="91" uniqueCount="38">
  <si>
    <t>Azerbaijan</t>
  </si>
  <si>
    <t>Bulgaria</t>
  </si>
  <si>
    <t>Brazil</t>
  </si>
  <si>
    <t>Switzerland</t>
  </si>
  <si>
    <t>China</t>
  </si>
  <si>
    <t>Cyprus</t>
  </si>
  <si>
    <t>Egypt, Arab Rep.</t>
  </si>
  <si>
    <t>Spain</t>
  </si>
  <si>
    <t>United Kingdom</t>
  </si>
  <si>
    <t>India</t>
  </si>
  <si>
    <t>Iraq</t>
  </si>
  <si>
    <t>Israel</t>
  </si>
  <si>
    <t>Japan</t>
  </si>
  <si>
    <t>Korea, Rep.</t>
  </si>
  <si>
    <t>Lebanon</t>
  </si>
  <si>
    <t>Libya</t>
  </si>
  <si>
    <t>Latin America &amp; Caribbean</t>
  </si>
  <si>
    <t>Morocco</t>
  </si>
  <si>
    <t>North America</t>
  </si>
  <si>
    <t>Netherlands</t>
  </si>
  <si>
    <t>Romania</t>
  </si>
  <si>
    <t>Russian Federation</t>
  </si>
  <si>
    <t>Serbia, FR(Serbia/Montenegro)</t>
  </si>
  <si>
    <t>Syrian Arab Republic</t>
  </si>
  <si>
    <t>United States</t>
  </si>
  <si>
    <t xml:space="preserve"> </t>
  </si>
  <si>
    <t>Country</t>
  </si>
  <si>
    <t>Export (Thousand USD)</t>
  </si>
  <si>
    <t>Import (Thousand USD)</t>
  </si>
  <si>
    <t>Trade Balance (Thousand USD)</t>
  </si>
  <si>
    <t>Turkish Trade Balance with Major Partners (2022)</t>
  </si>
  <si>
    <t>Average</t>
  </si>
  <si>
    <t>Standard Deviation</t>
  </si>
  <si>
    <t>Range</t>
  </si>
  <si>
    <t>Number of Partners for which Trade Balance is greater than Average</t>
  </si>
  <si>
    <t>Trade Balance more than 1,000,000,000 USD?</t>
  </si>
  <si>
    <t>Coverage Ratio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</si>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</sst>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b/>
      <sz val="18"/>
      <color theme="1"/>
      <name val="Times New Roman"/>
      <family val="1"/>
    </font>
    <font>
      <b/>
      <i/>
      <sz val="14"/>
      <color theme="1"/>
      <name val="Times New Roman"/>
      <family val="1"/>
    </font>
    <font>
      <u/>
      <sz val="14"/>
      <color theme="1"/>
      <name val="Times New Roman"/>
      <family val="1"/>
    </font>
    <font>
      <b/>
      <sz val="14"/>
      <color rgb="FF00B0F0"/>
      <name val="Times New Roman"/>
      <family val="1"/>
    </font>
    <font>
      <b/>
      <sz val="16"/>
      <color rgb="FFFF0000"/>
      <name val="Algerian"/>
      <family val="5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/>
    <xf numFmtId="0" fontId="7" fillId="0" borderId="0" xfId="0" applyFont="1" applyAlignment="1">
      <alignment horizontal="center"/>
    </xf>
    <xf numFmtId="0" fontId="2" fillId="0" borderId="4" xfId="0" applyFont="1" applyBorder="1"/>
    <xf numFmtId="4" fontId="2" fillId="0" borderId="5" xfId="0" applyNumberFormat="1" applyFont="1" applyBorder="1" applyAlignment="1">
      <alignment horizontal="center"/>
    </xf>
    <xf numFmtId="3" fontId="2" fillId="0" borderId="6" xfId="0" applyNumberFormat="1" applyFont="1" applyBorder="1" applyAlignment="1">
      <alignment horizontal="center"/>
    </xf>
    <xf numFmtId="0" fontId="2" fillId="0" borderId="7" xfId="0" applyFont="1" applyBorder="1"/>
    <xf numFmtId="4" fontId="2" fillId="0" borderId="8" xfId="0" applyNumberFormat="1" applyFont="1" applyBorder="1" applyAlignment="1">
      <alignment horizontal="center"/>
    </xf>
    <xf numFmtId="3" fontId="2" fillId="0" borderId="9" xfId="0" applyNumberFormat="1" applyFont="1" applyBorder="1" applyAlignment="1">
      <alignment horizontal="center"/>
    </xf>
    <xf numFmtId="0" fontId="5" fillId="0" borderId="1" xfId="0" applyFont="1" applyBorder="1" applyAlignment="1">
      <alignment horizontal="right"/>
    </xf>
    <xf numFmtId="164" fontId="3" fillId="0" borderId="2" xfId="0" applyNumberFormat="1" applyFont="1" applyBorder="1" applyAlignment="1">
      <alignment horizontal="center"/>
    </xf>
    <xf numFmtId="164" fontId="3" fillId="0" borderId="3" xfId="0" applyNumberFormat="1" applyFont="1" applyBorder="1" applyAlignment="1">
      <alignment horizontal="center"/>
    </xf>
    <xf numFmtId="0" fontId="5" fillId="0" borderId="4" xfId="0" applyFont="1" applyBorder="1" applyAlignment="1">
      <alignment horizontal="right"/>
    </xf>
    <xf numFmtId="164" fontId="3" fillId="0" borderId="5" xfId="0" applyNumberFormat="1" applyFont="1" applyBorder="1" applyAlignment="1">
      <alignment horizontal="center"/>
    </xf>
    <xf numFmtId="164" fontId="3" fillId="0" borderId="6" xfId="0" applyNumberFormat="1" applyFont="1" applyBorder="1" applyAlignment="1">
      <alignment horizontal="center"/>
    </xf>
    <xf numFmtId="0" fontId="5" fillId="0" borderId="7" xfId="0" applyFont="1" applyBorder="1" applyAlignment="1">
      <alignment horizontal="right"/>
    </xf>
    <xf numFmtId="164" fontId="3" fillId="0" borderId="8" xfId="0" applyNumberFormat="1" applyFont="1" applyBorder="1" applyAlignment="1">
      <alignment horizontal="center"/>
    </xf>
    <xf numFmtId="164" fontId="3" fillId="0" borderId="9" xfId="0" applyNumberFormat="1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2" fillId="4" borderId="14" xfId="0" applyFont="1" applyFill="1" applyBorder="1" applyAlignment="1">
      <alignment horizontal="center"/>
    </xf>
    <xf numFmtId="0" fontId="2" fillId="4" borderId="15" xfId="0" applyFont="1" applyFill="1" applyBorder="1" applyAlignment="1">
      <alignment horizontal="center"/>
    </xf>
    <xf numFmtId="10" fontId="3" fillId="0" borderId="0" xfId="0" applyNumberFormat="1" applyFont="1" applyAlignment="1">
      <alignment horizontal="center"/>
    </xf>
    <xf numFmtId="0" fontId="3" fillId="2" borderId="0" xfId="0" applyFont="1" applyFill="1" applyAlignment="1">
      <alignment horizontal="center" wrapText="1"/>
    </xf>
    <xf numFmtId="3" fontId="8" fillId="0" borderId="0" xfId="0" applyNumberFormat="1" applyFont="1" applyAlignment="1">
      <alignment horizontal="left"/>
    </xf>
    <xf numFmtId="0" fontId="6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wrapText="1"/>
    </xf>
    <xf numFmtId="0" fontId="4" fillId="3" borderId="10" xfId="0" applyFont="1" applyFill="1" applyBorder="1" applyAlignment="1">
      <alignment horizontal="center"/>
    </xf>
    <xf numFmtId="0" fontId="4" fillId="3" borderId="11" xfId="0" applyFont="1" applyFill="1" applyBorder="1" applyAlignment="1">
      <alignment horizontal="center"/>
    </xf>
    <xf numFmtId="0" fontId="4" fillId="3" borderId="12" xfId="0" applyFont="1" applyFill="1" applyBorder="1" applyAlignment="1">
      <alignment horizontal="center"/>
    </xf>
  </cellXfs>
  <cellStyles count="1">
    <cellStyle name="Normal" xfId="0" builtinId="0"/>
  </cellStyles>
  <dxfs count="11"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FF0000"/>
        <name val="Algerian"/>
        <family val="5"/>
        <scheme val="none"/>
      </font>
      <numFmt numFmtId="3" formatCode="#,##0"/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family val="1"/>
        <scheme val="none"/>
      </font>
      <numFmt numFmtId="14" formatCode="0.00%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family val="1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family val="1"/>
        <scheme val="none"/>
      </font>
      <fill>
        <patternFill patternType="solid">
          <fgColor indexed="64"/>
          <bgColor theme="9" tint="0.79998168889431442"/>
        </patternFill>
      </fill>
      <alignment horizontal="center" vertical="bottom" textRotation="0" wrapText="1" indent="0" justifyLastLine="0" shrinkToFit="0" readingOrder="0"/>
    </dxf>
    <dxf>
      <font>
        <b val="0"/>
        <i/>
        <strike val="0"/>
      </font>
      <fill>
        <patternFill>
          <bgColor rgb="FF92D050"/>
        </patternFill>
      </fill>
      <border>
        <left style="thin">
          <color rgb="FF00B0F0"/>
        </left>
        <right style="thin">
          <color rgb="FF00B0F0"/>
        </right>
        <top style="thin">
          <color rgb="FF00B0F0"/>
        </top>
        <bottom style="thin">
          <color rgb="FF00B0F0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Turkish Trade Balance with Major Partners (2022)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'Trade Balance'!$A$5:$A$29</c:f>
              <c:strCache>
                <c:ptCount val="25"/>
                <c:pt idx="0">
                  <c:v>Azerbaijan</c:v>
                </c:pt>
                <c:pt idx="1">
                  <c:v>Brazil</c:v>
                </c:pt>
                <c:pt idx="2">
                  <c:v>Bulgaria</c:v>
                </c:pt>
                <c:pt idx="3">
                  <c:v>China</c:v>
                </c:pt>
                <c:pt idx="4">
                  <c:v>Cyprus</c:v>
                </c:pt>
                <c:pt idx="5">
                  <c:v>Egypt, Arab Rep.</c:v>
                </c:pt>
                <c:pt idx="6">
                  <c:v>India</c:v>
                </c:pt>
                <c:pt idx="7">
                  <c:v>Iraq</c:v>
                </c:pt>
                <c:pt idx="8">
                  <c:v>Israel</c:v>
                </c:pt>
                <c:pt idx="9">
                  <c:v>Japan</c:v>
                </c:pt>
                <c:pt idx="10">
                  <c:v>Korea, Rep.</c:v>
                </c:pt>
                <c:pt idx="11">
                  <c:v>Latin America &amp; Caribbean</c:v>
                </c:pt>
                <c:pt idx="12">
                  <c:v>Lebanon</c:v>
                </c:pt>
                <c:pt idx="13">
                  <c:v>Libya</c:v>
                </c:pt>
                <c:pt idx="14">
                  <c:v>Morocco</c:v>
                </c:pt>
                <c:pt idx="15">
                  <c:v>Netherlands</c:v>
                </c:pt>
                <c:pt idx="16">
                  <c:v>North America</c:v>
                </c:pt>
                <c:pt idx="17">
                  <c:v>Romania</c:v>
                </c:pt>
                <c:pt idx="18">
                  <c:v>Russian Federation</c:v>
                </c:pt>
                <c:pt idx="19">
                  <c:v>Serbia, FR(Serbia/Montenegro)</c:v>
                </c:pt>
                <c:pt idx="20">
                  <c:v>Spain</c:v>
                </c:pt>
                <c:pt idx="21">
                  <c:v>Switzerland</c:v>
                </c:pt>
                <c:pt idx="22">
                  <c:v>Syrian Arab Republic</c:v>
                </c:pt>
                <c:pt idx="23">
                  <c:v>United Kingdom</c:v>
                </c:pt>
                <c:pt idx="24">
                  <c:v>United States</c:v>
                </c:pt>
              </c:strCache>
            </c:strRef>
          </c:cat>
          <c:val>
            <c:numRef>
              <c:f>'Trade Balance'!$D$5:$D$29</c:f>
              <c:numCache>
                <c:formatCode>#,##0</c:formatCode>
                <c:ptCount val="25"/>
                <c:pt idx="0">
                  <c:v>1667980.0599999998</c:v>
                </c:pt>
                <c:pt idx="1">
                  <c:v>-3831140.58</c:v>
                </c:pt>
                <c:pt idx="2">
                  <c:v>2028304.0100000002</c:v>
                </c:pt>
                <c:pt idx="3">
                  <c:v>-38073226</c:v>
                </c:pt>
                <c:pt idx="4">
                  <c:v>2001559.69</c:v>
                </c:pt>
                <c:pt idx="5">
                  <c:v>2005852.4599999995</c:v>
                </c:pt>
                <c:pt idx="6">
                  <c:v>-9060015.8300000001</c:v>
                </c:pt>
                <c:pt idx="7">
                  <c:v>12331040.43</c:v>
                </c:pt>
                <c:pt idx="8">
                  <c:v>4580603.3100000005</c:v>
                </c:pt>
                <c:pt idx="9">
                  <c:v>-3976374.1999999997</c:v>
                </c:pt>
                <c:pt idx="10">
                  <c:v>-7952407.6599999992</c:v>
                </c:pt>
                <c:pt idx="11">
                  <c:v>-5239588.7300000004</c:v>
                </c:pt>
                <c:pt idx="12">
                  <c:v>2573800.89</c:v>
                </c:pt>
                <c:pt idx="13">
                  <c:v>2073754.7999999998</c:v>
                </c:pt>
                <c:pt idx="14">
                  <c:v>2076374.27</c:v>
                </c:pt>
                <c:pt idx="15">
                  <c:v>3529166.38</c:v>
                </c:pt>
                <c:pt idx="16">
                  <c:v>2230684.540000001</c:v>
                </c:pt>
                <c:pt idx="17">
                  <c:v>3611837.9899999998</c:v>
                </c:pt>
                <c:pt idx="18">
                  <c:v>-49506152.769999996</c:v>
                </c:pt>
                <c:pt idx="19">
                  <c:v>1845908.37</c:v>
                </c:pt>
                <c:pt idx="20">
                  <c:v>2650304.8099999996</c:v>
                </c:pt>
                <c:pt idx="21">
                  <c:v>-14002225.16</c:v>
                </c:pt>
                <c:pt idx="22">
                  <c:v>1999581.58</c:v>
                </c:pt>
                <c:pt idx="23">
                  <c:v>7100242.8200000003</c:v>
                </c:pt>
                <c:pt idx="24">
                  <c:v>1657954.6500000004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20-43BE-9A9A-4F49EE9769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9259887"/>
        <c:axId val="979240335"/>
      </c:lineChart>
      <c:catAx>
        <c:axId val="97925988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Country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tr-T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979240335"/>
        <c:crosses val="autoZero"/>
        <c:auto val="1"/>
        <c:lblAlgn val="ctr"/>
        <c:lblOffset val="100"/>
        <c:noMultiLvlLbl val="0"/>
      </c:catAx>
      <c:valAx>
        <c:axId val="979240335"/>
        <c:scaling>
          <c:orientation val="minMax"/>
          <c:max val="13000000"/>
          <c:min val="-500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Trade Balance (Thousand USD)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tr-TR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97925988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609599</xdr:colOff>
      <xdr:row>0</xdr:row>
      <xdr:rowOff>190499</xdr:rowOff>
    </xdr:from>
    <xdr:to>
      <xdr:col>16</xdr:col>
      <xdr:colOff>600074</xdr:colOff>
      <xdr:row>29</xdr:row>
      <xdr:rowOff>9524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D9B14DBD-F2E4-4D5E-8CBD-DA466B91D3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AA38C0E8-C0C0-4FAB-B6A0-0AEA66009A87}" name="TradeBalance" displayName="TradeBalance" ref="A1:D27" totalsRowCount="1" headerRowDxfId="9" dataDxfId="8">
  <autoFilter ref="A1:D26" xr:uid="{AA38C0E8-C0C0-4FAB-B6A0-0AEA66009A87}"/>
  <sortState xmlns:xlrd2="http://schemas.microsoft.com/office/spreadsheetml/2017/richdata2" ref="A2:D26">
    <sortCondition ref="D2:D26"/>
  </sortState>
  <tableColumns count="4">
    <tableColumn id="1" xr3:uid="{0FD3F56E-2280-4B70-9560-106B3BC78A3D}" name="Country" totalsRowLabel="Total" dataDxfId="7" totalsRowDxfId="6"/>
    <tableColumn id="2" xr3:uid="{68D4F434-8583-4CE3-9BC9-78D5EB3964F2}" name="Export (Thousand USD)" dataDxfId="5" totalsRowDxfId="4"/>
    <tableColumn id="3" xr3:uid="{61B28F94-1E88-4B18-9ECA-40E246532641}" name="Import (Thousand USD)" dataDxfId="3" totalsRowDxfId="2"/>
    <tableColumn id="4" xr3:uid="{27104879-F786-4648-B320-F97E90FDC392}" name="Coverage Ratio" totalsRowFunction="custom" dataDxfId="1" totalsRowDxfId="0">
      <calculatedColumnFormula>B2/C2</calculatedColumnFormula>
      <totalsRowFormula>MEDIAN(B2:B26)</totalsRowFormula>
    </tableColumn>
  </tableColumns>
  <tableStyleInfo name="TableStyleLight2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4032E8-6258-42BE-91FF-6E3FE973EB35}">
  <sheetPr>
    <pageSetUpPr fitToPage="1"/>
  </sheetPr>
  <dimension ref="A1:F35"/>
  <sheetViews>
    <sheetView tabSelected="1" zoomScale="83" zoomScaleNormal="83" workbookViewId="0">
      <selection activeCell="A5" sqref="A5"/>
    </sheetView>
  </sheetViews>
  <sheetFormatPr defaultColWidth="20.6640625" defaultRowHeight="20.100000000000001" customHeight="1" x14ac:dyDescent="0.35"/>
  <cols>
    <col min="1" max="1" width="35.6640625" style="1" customWidth="1"/>
    <col min="2" max="4" width="20.6640625" style="1"/>
    <col min="5" max="5" width="5.6640625" style="1" customWidth="1"/>
    <col min="6" max="6" width="60.6640625" style="1" customWidth="1"/>
    <col min="7" max="16384" width="20.6640625" style="1"/>
  </cols>
  <sheetData>
    <row r="1" spans="1:6" ht="20.100000000000001" customHeight="1" thickTop="1" thickBot="1" x14ac:dyDescent="0.45">
      <c r="A1" s="31" t="s">
        <v>30</v>
      </c>
      <c r="B1" s="32"/>
      <c r="C1" s="32"/>
      <c r="D1" s="33"/>
    </row>
    <row r="2" spans="1:6" ht="20.100000000000001" customHeight="1" thickTop="1" thickBot="1" x14ac:dyDescent="0.4"/>
    <row r="3" spans="1:6" ht="20.100000000000001" customHeight="1" thickTop="1" thickBot="1" x14ac:dyDescent="0.4">
      <c r="A3" s="25" t="s">
        <v>26</v>
      </c>
      <c r="B3" s="27" t="s">
        <v>27</v>
      </c>
      <c r="C3" s="27" t="s">
        <v>28</v>
      </c>
      <c r="D3" s="29" t="s">
        <v>29</v>
      </c>
    </row>
    <row r="4" spans="1:6" ht="20.100000000000001" customHeight="1" thickTop="1" x14ac:dyDescent="0.35">
      <c r="A4" s="26"/>
      <c r="B4" s="28"/>
      <c r="C4" s="28"/>
      <c r="D4" s="30"/>
      <c r="F4" s="18" t="s">
        <v>35</v>
      </c>
    </row>
    <row r="5" spans="1:6" ht="20.100000000000001" customHeight="1" x14ac:dyDescent="0.35">
      <c r="A5" s="3" t="s">
        <v>0</v>
      </c>
      <c r="B5" s="4">
        <v>2504423.11</v>
      </c>
      <c r="C5" s="4">
        <v>836443.05</v>
      </c>
      <c r="D5" s="5">
        <f>B5-C5</f>
        <v>1667980.0599999998</v>
      </c>
      <c r="E5" s="1" t="s">
        <v>25</v>
      </c>
      <c r="F5" s="19" t="str">
        <f>IF(D5&gt;1000000,"Yes","No")</f>
        <v>Yes</v>
      </c>
    </row>
    <row r="6" spans="1:6" ht="20.100000000000001" customHeight="1" x14ac:dyDescent="0.35">
      <c r="A6" s="3" t="s">
        <v>2</v>
      </c>
      <c r="B6" s="4">
        <v>999763.38</v>
      </c>
      <c r="C6" s="4">
        <v>4830903.96</v>
      </c>
      <c r="D6" s="5">
        <f t="shared" ref="D6:D29" si="0">B6-C6</f>
        <v>-3831140.58</v>
      </c>
      <c r="E6" s="1" t="s">
        <v>25</v>
      </c>
      <c r="F6" s="19" t="str">
        <f>IF(D6&gt;1000000,"Yes","No")</f>
        <v>No</v>
      </c>
    </row>
    <row r="7" spans="1:6" ht="20.100000000000001" customHeight="1" x14ac:dyDescent="0.35">
      <c r="A7" s="3" t="s">
        <v>1</v>
      </c>
      <c r="B7" s="4">
        <v>4721644.8600000003</v>
      </c>
      <c r="C7" s="4">
        <v>2693340.85</v>
      </c>
      <c r="D7" s="5">
        <f t="shared" si="0"/>
        <v>2028304.0100000002</v>
      </c>
      <c r="E7" s="1" t="s">
        <v>25</v>
      </c>
      <c r="F7" s="19" t="str">
        <f t="shared" ref="F7:F29" si="1">IF(D7&gt;1000000,"Yes","No")</f>
        <v>Yes</v>
      </c>
    </row>
    <row r="8" spans="1:6" ht="20.100000000000001" customHeight="1" x14ac:dyDescent="0.35">
      <c r="A8" s="3" t="s">
        <v>4</v>
      </c>
      <c r="B8" s="4">
        <v>3281335.25</v>
      </c>
      <c r="C8" s="4">
        <v>41354561.25</v>
      </c>
      <c r="D8" s="5">
        <f t="shared" si="0"/>
        <v>-38073226</v>
      </c>
      <c r="E8" s="1" t="s">
        <v>25</v>
      </c>
      <c r="F8" s="19" t="str">
        <f t="shared" si="1"/>
        <v>No</v>
      </c>
    </row>
    <row r="9" spans="1:6" ht="20.100000000000001" customHeight="1" x14ac:dyDescent="0.35">
      <c r="A9" s="3" t="s">
        <v>5</v>
      </c>
      <c r="B9" s="4">
        <v>2118366.69</v>
      </c>
      <c r="C9" s="4">
        <v>116807</v>
      </c>
      <c r="D9" s="5">
        <f t="shared" si="0"/>
        <v>2001559.69</v>
      </c>
      <c r="E9" s="1" t="s">
        <v>25</v>
      </c>
      <c r="F9" s="19" t="str">
        <f t="shared" si="1"/>
        <v>Yes</v>
      </c>
    </row>
    <row r="10" spans="1:6" ht="20.100000000000001" customHeight="1" x14ac:dyDescent="0.35">
      <c r="A10" s="3" t="s">
        <v>6</v>
      </c>
      <c r="B10" s="4">
        <v>4556655.5599999996</v>
      </c>
      <c r="C10" s="4">
        <v>2550803.1</v>
      </c>
      <c r="D10" s="5">
        <f t="shared" si="0"/>
        <v>2005852.4599999995</v>
      </c>
      <c r="E10" s="1" t="s">
        <v>25</v>
      </c>
      <c r="F10" s="19" t="str">
        <f t="shared" si="1"/>
        <v>Yes</v>
      </c>
    </row>
    <row r="11" spans="1:6" ht="20.100000000000001" customHeight="1" x14ac:dyDescent="0.35">
      <c r="A11" s="3" t="s">
        <v>9</v>
      </c>
      <c r="B11" s="4">
        <v>1637060.94</v>
      </c>
      <c r="C11" s="4">
        <v>10697076.77</v>
      </c>
      <c r="D11" s="5">
        <f t="shared" si="0"/>
        <v>-9060015.8300000001</v>
      </c>
      <c r="E11" s="1" t="s">
        <v>25</v>
      </c>
      <c r="F11" s="19" t="str">
        <f t="shared" si="1"/>
        <v>No</v>
      </c>
    </row>
    <row r="12" spans="1:6" ht="20.100000000000001" customHeight="1" x14ac:dyDescent="0.35">
      <c r="A12" s="3" t="s">
        <v>10</v>
      </c>
      <c r="B12" s="4">
        <v>13750275.800000001</v>
      </c>
      <c r="C12" s="4">
        <v>1419235.37</v>
      </c>
      <c r="D12" s="5">
        <f t="shared" si="0"/>
        <v>12331040.43</v>
      </c>
      <c r="E12" s="1" t="s">
        <v>25</v>
      </c>
      <c r="F12" s="19" t="str">
        <f t="shared" si="1"/>
        <v>Yes</v>
      </c>
    </row>
    <row r="13" spans="1:6" ht="20.100000000000001" customHeight="1" x14ac:dyDescent="0.35">
      <c r="A13" s="3" t="s">
        <v>11</v>
      </c>
      <c r="B13" s="4">
        <v>7032339.4400000004</v>
      </c>
      <c r="C13" s="4">
        <v>2451736.13</v>
      </c>
      <c r="D13" s="5">
        <f t="shared" si="0"/>
        <v>4580603.3100000005</v>
      </c>
      <c r="E13" s="1" t="s">
        <v>25</v>
      </c>
      <c r="F13" s="19" t="str">
        <f t="shared" si="1"/>
        <v>Yes</v>
      </c>
    </row>
    <row r="14" spans="1:6" ht="20.100000000000001" customHeight="1" x14ac:dyDescent="0.35">
      <c r="A14" s="3" t="s">
        <v>12</v>
      </c>
      <c r="B14" s="4">
        <v>664440.56999999995</v>
      </c>
      <c r="C14" s="4">
        <v>4640814.7699999996</v>
      </c>
      <c r="D14" s="5">
        <f t="shared" si="0"/>
        <v>-3976374.1999999997</v>
      </c>
      <c r="E14" s="1" t="s">
        <v>25</v>
      </c>
      <c r="F14" s="19" t="str">
        <f t="shared" si="1"/>
        <v>No</v>
      </c>
    </row>
    <row r="15" spans="1:6" ht="20.100000000000001" customHeight="1" x14ac:dyDescent="0.35">
      <c r="A15" s="3" t="s">
        <v>13</v>
      </c>
      <c r="B15" s="4">
        <v>1051991.6299999999</v>
      </c>
      <c r="C15" s="4">
        <v>9004399.2899999991</v>
      </c>
      <c r="D15" s="5">
        <f t="shared" si="0"/>
        <v>-7952407.6599999992</v>
      </c>
      <c r="E15" s="1" t="s">
        <v>25</v>
      </c>
      <c r="F15" s="19" t="str">
        <f t="shared" si="1"/>
        <v>No</v>
      </c>
    </row>
    <row r="16" spans="1:6" ht="20.100000000000001" customHeight="1" x14ac:dyDescent="0.35">
      <c r="A16" s="3" t="s">
        <v>16</v>
      </c>
      <c r="B16" s="4">
        <v>6094911.7699999996</v>
      </c>
      <c r="C16" s="4">
        <v>11334500.5</v>
      </c>
      <c r="D16" s="5">
        <f t="shared" si="0"/>
        <v>-5239588.7300000004</v>
      </c>
      <c r="E16" s="1" t="s">
        <v>25</v>
      </c>
      <c r="F16" s="19" t="str">
        <f t="shared" si="1"/>
        <v>No</v>
      </c>
    </row>
    <row r="17" spans="1:6" ht="20.100000000000001" customHeight="1" x14ac:dyDescent="0.35">
      <c r="A17" s="3" t="s">
        <v>14</v>
      </c>
      <c r="B17" s="4">
        <v>2678004.85</v>
      </c>
      <c r="C17" s="4">
        <v>104203.96</v>
      </c>
      <c r="D17" s="5">
        <f t="shared" si="0"/>
        <v>2573800.89</v>
      </c>
      <c r="E17" s="1" t="s">
        <v>25</v>
      </c>
      <c r="F17" s="19" t="str">
        <f t="shared" si="1"/>
        <v>Yes</v>
      </c>
    </row>
    <row r="18" spans="1:6" ht="20.100000000000001" customHeight="1" x14ac:dyDescent="0.35">
      <c r="A18" s="3" t="s">
        <v>15</v>
      </c>
      <c r="B18" s="4">
        <v>2840773.86</v>
      </c>
      <c r="C18" s="4">
        <v>767019.06</v>
      </c>
      <c r="D18" s="5">
        <f t="shared" si="0"/>
        <v>2073754.7999999998</v>
      </c>
      <c r="E18" s="1" t="s">
        <v>25</v>
      </c>
      <c r="F18" s="19" t="str">
        <f t="shared" si="1"/>
        <v>Yes</v>
      </c>
    </row>
    <row r="19" spans="1:6" ht="20.100000000000001" customHeight="1" x14ac:dyDescent="0.35">
      <c r="A19" s="3" t="s">
        <v>17</v>
      </c>
      <c r="B19" s="4">
        <v>3094081.87</v>
      </c>
      <c r="C19" s="4">
        <v>1017707.6</v>
      </c>
      <c r="D19" s="5">
        <f t="shared" si="0"/>
        <v>2076374.27</v>
      </c>
      <c r="E19" s="1" t="s">
        <v>25</v>
      </c>
      <c r="F19" s="19" t="str">
        <f t="shared" si="1"/>
        <v>Yes</v>
      </c>
    </row>
    <row r="20" spans="1:6" ht="20.100000000000001" customHeight="1" x14ac:dyDescent="0.35">
      <c r="A20" s="3" t="s">
        <v>19</v>
      </c>
      <c r="B20" s="4">
        <v>8026253.5999999996</v>
      </c>
      <c r="C20" s="4">
        <v>4497087.22</v>
      </c>
      <c r="D20" s="5">
        <f t="shared" si="0"/>
        <v>3529166.38</v>
      </c>
      <c r="E20" s="1" t="s">
        <v>25</v>
      </c>
      <c r="F20" s="19" t="str">
        <f t="shared" si="1"/>
        <v>Yes</v>
      </c>
    </row>
    <row r="21" spans="1:6" ht="20.100000000000001" customHeight="1" x14ac:dyDescent="0.35">
      <c r="A21" s="3" t="s">
        <v>18</v>
      </c>
      <c r="B21" s="4">
        <v>18775349.120000001</v>
      </c>
      <c r="C21" s="4">
        <v>16544664.58</v>
      </c>
      <c r="D21" s="5">
        <f t="shared" si="0"/>
        <v>2230684.540000001</v>
      </c>
      <c r="E21" s="1" t="s">
        <v>25</v>
      </c>
      <c r="F21" s="19" t="str">
        <f t="shared" si="1"/>
        <v>Yes</v>
      </c>
    </row>
    <row r="22" spans="1:6" ht="20.100000000000001" customHeight="1" x14ac:dyDescent="0.35">
      <c r="A22" s="3" t="s">
        <v>20</v>
      </c>
      <c r="B22" s="4">
        <v>6947484.3899999997</v>
      </c>
      <c r="C22" s="4">
        <v>3335646.4</v>
      </c>
      <c r="D22" s="5">
        <f t="shared" si="0"/>
        <v>3611837.9899999998</v>
      </c>
      <c r="E22" s="1" t="s">
        <v>25</v>
      </c>
      <c r="F22" s="19" t="str">
        <f t="shared" si="1"/>
        <v>Yes</v>
      </c>
    </row>
    <row r="23" spans="1:6" ht="20.100000000000001" customHeight="1" x14ac:dyDescent="0.35">
      <c r="A23" s="3" t="s">
        <v>21</v>
      </c>
      <c r="B23" s="4">
        <v>9342795.5999999996</v>
      </c>
      <c r="C23" s="4">
        <v>58848948.369999997</v>
      </c>
      <c r="D23" s="5">
        <f t="shared" si="0"/>
        <v>-49506152.769999996</v>
      </c>
      <c r="E23" s="1" t="s">
        <v>25</v>
      </c>
      <c r="F23" s="19" t="str">
        <f t="shared" si="1"/>
        <v>No</v>
      </c>
    </row>
    <row r="24" spans="1:6" ht="20.100000000000001" customHeight="1" x14ac:dyDescent="0.35">
      <c r="A24" s="3" t="s">
        <v>22</v>
      </c>
      <c r="B24" s="4">
        <v>2443975.31</v>
      </c>
      <c r="C24" s="4">
        <v>598066.93999999994</v>
      </c>
      <c r="D24" s="5">
        <f t="shared" si="0"/>
        <v>1845908.37</v>
      </c>
      <c r="E24" s="1" t="s">
        <v>25</v>
      </c>
      <c r="F24" s="19" t="str">
        <f t="shared" si="1"/>
        <v>Yes</v>
      </c>
    </row>
    <row r="25" spans="1:6" ht="20.100000000000001" customHeight="1" x14ac:dyDescent="0.35">
      <c r="A25" s="3" t="s">
        <v>7</v>
      </c>
      <c r="B25" s="4">
        <v>9654317.9299999997</v>
      </c>
      <c r="C25" s="4">
        <v>7004013.1200000001</v>
      </c>
      <c r="D25" s="5">
        <f t="shared" si="0"/>
        <v>2650304.8099999996</v>
      </c>
      <c r="E25" s="1" t="s">
        <v>25</v>
      </c>
      <c r="F25" s="19" t="str">
        <f t="shared" si="1"/>
        <v>Yes</v>
      </c>
    </row>
    <row r="26" spans="1:6" ht="20.100000000000001" customHeight="1" x14ac:dyDescent="0.35">
      <c r="A26" s="3" t="s">
        <v>3</v>
      </c>
      <c r="B26" s="4">
        <v>1341099.1499999999</v>
      </c>
      <c r="C26" s="4">
        <v>15343324.310000001</v>
      </c>
      <c r="D26" s="5">
        <f t="shared" si="0"/>
        <v>-14002225.16</v>
      </c>
      <c r="E26" s="1" t="s">
        <v>25</v>
      </c>
      <c r="F26" s="19" t="str">
        <f t="shared" si="1"/>
        <v>No</v>
      </c>
    </row>
    <row r="27" spans="1:6" ht="20.100000000000001" customHeight="1" x14ac:dyDescent="0.35">
      <c r="A27" s="3" t="s">
        <v>23</v>
      </c>
      <c r="B27" s="4">
        <v>2234148.5</v>
      </c>
      <c r="C27" s="4">
        <v>234566.92</v>
      </c>
      <c r="D27" s="5">
        <f t="shared" si="0"/>
        <v>1999581.58</v>
      </c>
      <c r="E27" s="1" t="s">
        <v>25</v>
      </c>
      <c r="F27" s="19" t="str">
        <f t="shared" si="1"/>
        <v>Yes</v>
      </c>
    </row>
    <row r="28" spans="1:6" ht="20.100000000000001" customHeight="1" x14ac:dyDescent="0.35">
      <c r="A28" s="3" t="s">
        <v>8</v>
      </c>
      <c r="B28" s="4">
        <v>13004798.470000001</v>
      </c>
      <c r="C28" s="4">
        <v>5904555.6500000004</v>
      </c>
      <c r="D28" s="5">
        <f t="shared" si="0"/>
        <v>7100242.8200000003</v>
      </c>
      <c r="E28" s="1" t="s">
        <v>25</v>
      </c>
      <c r="F28" s="19" t="str">
        <f t="shared" si="1"/>
        <v>Yes</v>
      </c>
    </row>
    <row r="29" spans="1:6" ht="20.100000000000001" customHeight="1" thickBot="1" x14ac:dyDescent="0.4">
      <c r="A29" s="6" t="s">
        <v>24</v>
      </c>
      <c r="B29" s="7">
        <v>16886139.27</v>
      </c>
      <c r="C29" s="7">
        <v>15228184.619999999</v>
      </c>
      <c r="D29" s="8">
        <f t="shared" si="0"/>
        <v>1657954.6500000004</v>
      </c>
      <c r="E29" s="1" t="s">
        <v>25</v>
      </c>
      <c r="F29" s="20" t="str">
        <f t="shared" si="1"/>
        <v>Yes</v>
      </c>
    </row>
    <row r="30" spans="1:6" ht="20.100000000000001" customHeight="1" thickTop="1" thickBot="1" x14ac:dyDescent="0.4"/>
    <row r="31" spans="1:6" ht="20.100000000000001" customHeight="1" thickTop="1" x14ac:dyDescent="0.35">
      <c r="A31" s="9" t="s">
        <v>31</v>
      </c>
      <c r="B31" s="10">
        <f>AVERAGE(B5:B29)</f>
        <v>5827297.236800001</v>
      </c>
      <c r="C31" s="10">
        <f t="shared" ref="C31:D31" si="2">AVERAGE(C5:C29)</f>
        <v>8854344.4315999988</v>
      </c>
      <c r="D31" s="11">
        <f t="shared" si="2"/>
        <v>-3027047.1947999988</v>
      </c>
    </row>
    <row r="32" spans="1:6" ht="20.100000000000001" customHeight="1" x14ac:dyDescent="0.35">
      <c r="A32" s="12" t="s">
        <v>32</v>
      </c>
      <c r="B32" s="13">
        <f>STDEV(B5:B29)</f>
        <v>5140074.1719069565</v>
      </c>
      <c r="C32" s="13">
        <f t="shared" ref="C32:D32" si="3">STDEV(C5:C29)</f>
        <v>13636842.996429598</v>
      </c>
      <c r="D32" s="14">
        <f t="shared" si="3"/>
        <v>13496837.291284213</v>
      </c>
    </row>
    <row r="33" spans="1:4" ht="20.100000000000001" customHeight="1" thickBot="1" x14ac:dyDescent="0.4">
      <c r="A33" s="15" t="s">
        <v>33</v>
      </c>
      <c r="B33" s="16">
        <f>MAX(B5:B29)-MIN(B5:B29)</f>
        <v>18110908.550000001</v>
      </c>
      <c r="C33" s="16">
        <f t="shared" ref="C33:D33" si="4">MAX(C5:C29)-MIN(C5:C29)</f>
        <v>58744744.409999996</v>
      </c>
      <c r="D33" s="17">
        <f t="shared" si="4"/>
        <v>61837193.199999996</v>
      </c>
    </row>
    <row r="34" spans="1:4" ht="20.100000000000001" customHeight="1" thickTop="1" x14ac:dyDescent="0.35"/>
    <row r="35" spans="1:4" ht="20.100000000000001" customHeight="1" x14ac:dyDescent="0.35">
      <c r="A35" s="24" t="s">
        <v>34</v>
      </c>
      <c r="B35" s="24"/>
      <c r="C35" s="24"/>
      <c r="D35" s="2">
        <f>COUNTIF(D5:D29,"&gt;-3027047.2")</f>
        <v>17</v>
      </c>
    </row>
  </sheetData>
  <sortState xmlns:xlrd2="http://schemas.microsoft.com/office/spreadsheetml/2017/richdata2" ref="A6:C29">
    <sortCondition ref="A5:A29"/>
  </sortState>
  <mergeCells count="6">
    <mergeCell ref="A1:D1"/>
    <mergeCell ref="A35:C35"/>
    <mergeCell ref="A3:A4"/>
    <mergeCell ref="B3:B4"/>
    <mergeCell ref="C3:C4"/>
    <mergeCell ref="D3:D4"/>
  </mergeCells>
  <printOptions horizontalCentered="1"/>
  <pageMargins left="0.17" right="0.17" top="0.27" bottom="0.24" header="0.17" footer="0.17"/>
  <pageSetup paperSize="9" scale="82" orientation="landscape" r:id="rId1"/>
  <headerFooter>
    <oddHeader>&amp;RCTIS 186 Final Exam</oddHeader>
    <oddFooter>&amp;RPage 1</oddFooter>
  </headerFooter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xr2:uid="{BE457474-4671-4CF9-809B-FC4FBB4EFE67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'Trade Balance'!B5:D5</xm:f>
              <xm:sqref>E5</xm:sqref>
            </x14:sparkline>
            <x14:sparkline>
              <xm:f>'Trade Balance'!B6:D6</xm:f>
              <xm:sqref>E6</xm:sqref>
            </x14:sparkline>
            <x14:sparkline>
              <xm:f>'Trade Balance'!B7:D7</xm:f>
              <xm:sqref>E7</xm:sqref>
            </x14:sparkline>
            <x14:sparkline>
              <xm:f>'Trade Balance'!B8:D8</xm:f>
              <xm:sqref>E8</xm:sqref>
            </x14:sparkline>
            <x14:sparkline>
              <xm:f>'Trade Balance'!B9:D9</xm:f>
              <xm:sqref>E9</xm:sqref>
            </x14:sparkline>
            <x14:sparkline>
              <xm:f>'Trade Balance'!B10:D10</xm:f>
              <xm:sqref>E10</xm:sqref>
            </x14:sparkline>
            <x14:sparkline>
              <xm:f>'Trade Balance'!B11:D11</xm:f>
              <xm:sqref>E11</xm:sqref>
            </x14:sparkline>
            <x14:sparkline>
              <xm:f>'Trade Balance'!B12:D12</xm:f>
              <xm:sqref>E12</xm:sqref>
            </x14:sparkline>
            <x14:sparkline>
              <xm:f>'Trade Balance'!B13:D13</xm:f>
              <xm:sqref>E13</xm:sqref>
            </x14:sparkline>
            <x14:sparkline>
              <xm:f>'Trade Balance'!B14:D14</xm:f>
              <xm:sqref>E14</xm:sqref>
            </x14:sparkline>
            <x14:sparkline>
              <xm:f>'Trade Balance'!B15:D15</xm:f>
              <xm:sqref>E15</xm:sqref>
            </x14:sparkline>
            <x14:sparkline>
              <xm:f>'Trade Balance'!B16:D16</xm:f>
              <xm:sqref>E16</xm:sqref>
            </x14:sparkline>
            <x14:sparkline>
              <xm:f>'Trade Balance'!B17:D17</xm:f>
              <xm:sqref>E17</xm:sqref>
            </x14:sparkline>
            <x14:sparkline>
              <xm:f>'Trade Balance'!B18:D18</xm:f>
              <xm:sqref>E18</xm:sqref>
            </x14:sparkline>
            <x14:sparkline>
              <xm:f>'Trade Balance'!B19:D19</xm:f>
              <xm:sqref>E19</xm:sqref>
            </x14:sparkline>
            <x14:sparkline>
              <xm:f>'Trade Balance'!B20:D20</xm:f>
              <xm:sqref>E20</xm:sqref>
            </x14:sparkline>
            <x14:sparkline>
              <xm:f>'Trade Balance'!B21:D21</xm:f>
              <xm:sqref>E21</xm:sqref>
            </x14:sparkline>
            <x14:sparkline>
              <xm:f>'Trade Balance'!B22:D22</xm:f>
              <xm:sqref>E22</xm:sqref>
            </x14:sparkline>
            <x14:sparkline>
              <xm:f>'Trade Balance'!B23:D23</xm:f>
              <xm:sqref>E23</xm:sqref>
            </x14:sparkline>
            <x14:sparkline>
              <xm:f>'Trade Balance'!B24:D24</xm:f>
              <xm:sqref>E24</xm:sqref>
            </x14:sparkline>
            <x14:sparkline>
              <xm:f>'Trade Balance'!B25:D25</xm:f>
              <xm:sqref>E25</xm:sqref>
            </x14:sparkline>
            <x14:sparkline>
              <xm:f>'Trade Balance'!B26:D26</xm:f>
              <xm:sqref>E26</xm:sqref>
            </x14:sparkline>
            <x14:sparkline>
              <xm:f>'Trade Balance'!B27:D27</xm:f>
              <xm:sqref>E27</xm:sqref>
            </x14:sparkline>
            <x14:sparkline>
              <xm:f>'Trade Balance'!B28:D28</xm:f>
              <xm:sqref>E28</xm:sqref>
            </x14:sparkline>
            <x14:sparkline>
              <xm:f>'Trade Balance'!B29:D29</xm:f>
              <xm:sqref>E29</xm:sqref>
            </x14:sparkline>
          </x14:sparklines>
        </x14:sparklineGroup>
      </x14:sparklineGroup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240D39-91AE-4DAF-995D-9411CAB2953B}">
  <sheetPr>
    <pageSetUpPr fitToPage="1"/>
  </sheetPr>
  <dimension ref="A1"/>
  <sheetViews>
    <sheetView workbookViewId="0">
      <selection activeCell="B2" sqref="B2:Q29"/>
    </sheetView>
  </sheetViews>
  <sheetFormatPr defaultRowHeight="14.4" x14ac:dyDescent="0.3"/>
  <sheetData/>
  <printOptions horizontalCentered="1" verticalCentered="1"/>
  <pageMargins left="0.17" right="0.17" top="0.24" bottom="0.24" header="0.17" footer="0.17"/>
  <pageSetup paperSize="9" orientation="landscape" r:id="rId1"/>
  <headerFooter>
    <oddHeader>&amp;CCTIS 186 Final Exam</oddHeader>
    <oddFooter>&amp;CPage 2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460724-FD7B-4F4F-8759-A779753E51A0}">
  <dimension ref="A1:E27"/>
  <sheetViews>
    <sheetView workbookViewId="0">
      <selection activeCell="A2" sqref="A2"/>
    </sheetView>
  </sheetViews>
  <sheetFormatPr defaultColWidth="20.6640625" defaultRowHeight="20.100000000000001" customHeight="1" x14ac:dyDescent="0.35"/>
  <cols>
    <col min="1" max="1" width="35.6640625" style="1" customWidth="1"/>
    <col min="2" max="3" width="31.33203125" style="1" customWidth="1"/>
    <col min="4" max="4" width="21.5546875" style="1" customWidth="1"/>
    <col min="5" max="16384" width="20.6640625" style="1"/>
  </cols>
  <sheetData>
    <row r="1" spans="1:5" ht="20.100000000000001" customHeight="1" x14ac:dyDescent="0.35">
      <c r="A1" s="22" t="s">
        <v>26</v>
      </c>
      <c r="B1" s="22" t="s">
        <v>27</v>
      </c>
      <c r="C1" s="22" t="s">
        <v>28</v>
      </c>
      <c r="D1" s="22" t="s">
        <v>36</v>
      </c>
    </row>
    <row r="2" spans="1:5" ht="20.100000000000001" customHeight="1" x14ac:dyDescent="0.35">
      <c r="A2" s="1" t="s">
        <v>4</v>
      </c>
      <c r="B2" s="1">
        <v>3281335.25</v>
      </c>
      <c r="C2" s="1">
        <v>41354561.25</v>
      </c>
      <c r="D2" s="21">
        <f t="shared" ref="D2:D26" si="0">B2/C2</f>
        <v>7.9346392533665197E-2</v>
      </c>
      <c r="E2" s="1" t="s">
        <v>25</v>
      </c>
    </row>
    <row r="3" spans="1:5" ht="20.100000000000001" customHeight="1" x14ac:dyDescent="0.35">
      <c r="A3" s="1" t="s">
        <v>3</v>
      </c>
      <c r="B3" s="1">
        <v>1341099.1499999999</v>
      </c>
      <c r="C3" s="1">
        <v>15343324.310000001</v>
      </c>
      <c r="D3" s="21">
        <f t="shared" si="0"/>
        <v>8.7406035543805813E-2</v>
      </c>
    </row>
    <row r="4" spans="1:5" ht="20.100000000000001" customHeight="1" x14ac:dyDescent="0.35">
      <c r="A4" s="1" t="s">
        <v>13</v>
      </c>
      <c r="B4" s="1">
        <v>1051991.6299999999</v>
      </c>
      <c r="C4" s="1">
        <v>9004399.2899999991</v>
      </c>
      <c r="D4" s="21">
        <f t="shared" si="0"/>
        <v>0.116830850800709</v>
      </c>
    </row>
    <row r="5" spans="1:5" ht="20.100000000000001" customHeight="1" x14ac:dyDescent="0.35">
      <c r="A5" s="1" t="s">
        <v>12</v>
      </c>
      <c r="B5" s="1">
        <v>664440.56999999995</v>
      </c>
      <c r="C5" s="1">
        <v>4640814.7699999996</v>
      </c>
      <c r="D5" s="21">
        <f t="shared" si="0"/>
        <v>0.14317325791479499</v>
      </c>
    </row>
    <row r="6" spans="1:5" ht="20.100000000000001" customHeight="1" x14ac:dyDescent="0.35">
      <c r="A6" s="1" t="s">
        <v>9</v>
      </c>
      <c r="B6" s="1">
        <v>1637060.94</v>
      </c>
      <c r="C6" s="1">
        <v>10697076.77</v>
      </c>
      <c r="D6" s="21">
        <f t="shared" si="0"/>
        <v>0.15303815941483609</v>
      </c>
    </row>
    <row r="7" spans="1:5" ht="20.100000000000001" customHeight="1" x14ac:dyDescent="0.35">
      <c r="A7" s="1" t="s">
        <v>21</v>
      </c>
      <c r="B7" s="1">
        <v>9342795.5999999996</v>
      </c>
      <c r="C7" s="1">
        <v>58848948.369999997</v>
      </c>
      <c r="D7" s="21">
        <f t="shared" si="0"/>
        <v>0.1587589219310972</v>
      </c>
    </row>
    <row r="8" spans="1:5" ht="20.100000000000001" customHeight="1" x14ac:dyDescent="0.35">
      <c r="A8" s="1" t="s">
        <v>2</v>
      </c>
      <c r="B8" s="1">
        <v>999763.38</v>
      </c>
      <c r="C8" s="1">
        <v>4830903.96</v>
      </c>
      <c r="D8" s="21">
        <f t="shared" si="0"/>
        <v>0.20695161573859977</v>
      </c>
    </row>
    <row r="9" spans="1:5" ht="20.100000000000001" customHeight="1" x14ac:dyDescent="0.35">
      <c r="A9" s="1" t="s">
        <v>16</v>
      </c>
      <c r="B9" s="1">
        <v>6094911.7699999996</v>
      </c>
      <c r="C9" s="1">
        <v>11334500.5</v>
      </c>
      <c r="D9" s="21">
        <f t="shared" si="0"/>
        <v>0.53773095426657747</v>
      </c>
    </row>
    <row r="10" spans="1:5" ht="20.100000000000001" customHeight="1" x14ac:dyDescent="0.35">
      <c r="A10" s="1" t="s">
        <v>24</v>
      </c>
      <c r="B10" s="1">
        <v>16886139.27</v>
      </c>
      <c r="C10" s="1">
        <v>15228184.619999999</v>
      </c>
      <c r="D10" s="21">
        <f t="shared" si="0"/>
        <v>1.108874083902458</v>
      </c>
    </row>
    <row r="11" spans="1:5" ht="20.100000000000001" customHeight="1" x14ac:dyDescent="0.35">
      <c r="A11" s="1" t="s">
        <v>18</v>
      </c>
      <c r="B11" s="1">
        <v>18775349.120000001</v>
      </c>
      <c r="C11" s="1">
        <v>16544664.58</v>
      </c>
      <c r="D11" s="21">
        <f t="shared" si="0"/>
        <v>1.1348280304634619</v>
      </c>
    </row>
    <row r="12" spans="1:5" ht="20.100000000000001" customHeight="1" x14ac:dyDescent="0.35">
      <c r="A12" s="1" t="s">
        <v>7</v>
      </c>
      <c r="B12" s="1">
        <v>9654317.9299999997</v>
      </c>
      <c r="C12" s="1">
        <v>7004013.1200000001</v>
      </c>
      <c r="D12" s="21">
        <f t="shared" si="0"/>
        <v>1.3783980361818624</v>
      </c>
    </row>
    <row r="13" spans="1:5" ht="20.100000000000001" customHeight="1" x14ac:dyDescent="0.35">
      <c r="A13" s="1" t="s">
        <v>1</v>
      </c>
      <c r="B13" s="1">
        <v>4721644.8600000003</v>
      </c>
      <c r="C13" s="1">
        <v>2693340.85</v>
      </c>
      <c r="D13" s="21">
        <f t="shared" si="0"/>
        <v>1.7530810702997357</v>
      </c>
    </row>
    <row r="14" spans="1:5" ht="20.100000000000001" customHeight="1" x14ac:dyDescent="0.35">
      <c r="A14" s="1" t="s">
        <v>19</v>
      </c>
      <c r="B14" s="1">
        <v>8026253.5999999996</v>
      </c>
      <c r="C14" s="1">
        <v>4497087.22</v>
      </c>
      <c r="D14" s="21">
        <f t="shared" si="0"/>
        <v>1.7847671631327622</v>
      </c>
    </row>
    <row r="15" spans="1:5" ht="20.100000000000001" customHeight="1" x14ac:dyDescent="0.35">
      <c r="A15" s="1" t="s">
        <v>6</v>
      </c>
      <c r="B15" s="1">
        <v>4556655.5599999996</v>
      </c>
      <c r="C15" s="1">
        <v>2550803.1</v>
      </c>
      <c r="D15" s="21">
        <f t="shared" si="0"/>
        <v>1.7863611503373191</v>
      </c>
    </row>
    <row r="16" spans="1:5" ht="20.100000000000001" customHeight="1" x14ac:dyDescent="0.35">
      <c r="A16" s="1" t="s">
        <v>20</v>
      </c>
      <c r="B16" s="1">
        <v>6947484.3899999997</v>
      </c>
      <c r="C16" s="1">
        <v>3335646.4</v>
      </c>
      <c r="D16" s="21">
        <f t="shared" si="0"/>
        <v>2.0828000204098371</v>
      </c>
    </row>
    <row r="17" spans="1:4" ht="20.100000000000001" customHeight="1" x14ac:dyDescent="0.35">
      <c r="A17" s="1" t="s">
        <v>8</v>
      </c>
      <c r="B17" s="1">
        <v>13004798.470000001</v>
      </c>
      <c r="C17" s="1">
        <v>5904555.6500000004</v>
      </c>
      <c r="D17" s="21">
        <f t="shared" si="0"/>
        <v>2.2025024812832443</v>
      </c>
    </row>
    <row r="18" spans="1:4" ht="20.100000000000001" customHeight="1" x14ac:dyDescent="0.35">
      <c r="A18" s="1" t="s">
        <v>11</v>
      </c>
      <c r="B18" s="1">
        <v>7032339.4400000004</v>
      </c>
      <c r="C18" s="1">
        <v>2451736.13</v>
      </c>
      <c r="D18" s="21">
        <f t="shared" si="0"/>
        <v>2.8683100738087997</v>
      </c>
    </row>
    <row r="19" spans="1:4" ht="20.100000000000001" customHeight="1" x14ac:dyDescent="0.35">
      <c r="A19" s="1" t="s">
        <v>0</v>
      </c>
      <c r="B19" s="1">
        <v>2504423.11</v>
      </c>
      <c r="C19" s="1">
        <v>836443.05</v>
      </c>
      <c r="D19" s="21">
        <f t="shared" si="0"/>
        <v>2.9941346395310471</v>
      </c>
    </row>
    <row r="20" spans="1:4" ht="20.100000000000001" customHeight="1" x14ac:dyDescent="0.35">
      <c r="A20" s="1" t="s">
        <v>17</v>
      </c>
      <c r="B20" s="1">
        <v>3094081.87</v>
      </c>
      <c r="C20" s="1">
        <v>1017707.6</v>
      </c>
      <c r="D20" s="21">
        <f t="shared" si="0"/>
        <v>3.0402464027978175</v>
      </c>
    </row>
    <row r="21" spans="1:4" ht="20.100000000000001" customHeight="1" x14ac:dyDescent="0.35">
      <c r="A21" s="1" t="s">
        <v>15</v>
      </c>
      <c r="B21" s="1">
        <v>2840773.86</v>
      </c>
      <c r="C21" s="1">
        <v>767019.06</v>
      </c>
      <c r="D21" s="21">
        <f t="shared" si="0"/>
        <v>3.7036548478990858</v>
      </c>
    </row>
    <row r="22" spans="1:4" ht="20.100000000000001" customHeight="1" x14ac:dyDescent="0.35">
      <c r="A22" s="1" t="s">
        <v>22</v>
      </c>
      <c r="B22" s="1">
        <v>2443975.31</v>
      </c>
      <c r="C22" s="1">
        <v>598066.93999999994</v>
      </c>
      <c r="D22" s="21">
        <f t="shared" si="0"/>
        <v>4.0864577968479585</v>
      </c>
    </row>
    <row r="23" spans="1:4" ht="20.100000000000001" customHeight="1" x14ac:dyDescent="0.35">
      <c r="A23" s="1" t="s">
        <v>23</v>
      </c>
      <c r="B23" s="1">
        <v>2234148.5</v>
      </c>
      <c r="C23" s="1">
        <v>234566.92</v>
      </c>
      <c r="D23" s="21">
        <f t="shared" si="0"/>
        <v>9.5245676585598673</v>
      </c>
    </row>
    <row r="24" spans="1:4" ht="20.100000000000001" customHeight="1" x14ac:dyDescent="0.35">
      <c r="A24" s="1" t="s">
        <v>10</v>
      </c>
      <c r="B24" s="1">
        <v>13750275.800000001</v>
      </c>
      <c r="C24" s="1">
        <v>1419235.37</v>
      </c>
      <c r="D24" s="21">
        <f t="shared" si="0"/>
        <v>9.6885098065164481</v>
      </c>
    </row>
    <row r="25" spans="1:4" ht="20.100000000000001" customHeight="1" x14ac:dyDescent="0.35">
      <c r="A25" s="1" t="s">
        <v>5</v>
      </c>
      <c r="B25" s="1">
        <v>2118366.69</v>
      </c>
      <c r="C25" s="1">
        <v>116807</v>
      </c>
      <c r="D25" s="21">
        <f t="shared" si="0"/>
        <v>18.135614218325955</v>
      </c>
    </row>
    <row r="26" spans="1:4" ht="20.100000000000001" customHeight="1" x14ac:dyDescent="0.35">
      <c r="A26" s="1" t="s">
        <v>14</v>
      </c>
      <c r="B26" s="1">
        <v>2678004.85</v>
      </c>
      <c r="C26" s="1">
        <v>104203.96</v>
      </c>
      <c r="D26" s="21">
        <f t="shared" si="0"/>
        <v>25.699645675653784</v>
      </c>
    </row>
    <row r="27" spans="1:4" ht="20.100000000000001" customHeight="1" x14ac:dyDescent="0.45">
      <c r="A27" s="1" t="s">
        <v>37</v>
      </c>
      <c r="D27" s="23">
        <f>MEDIAN(B2:B26)</f>
        <v>3281335.25</v>
      </c>
    </row>
  </sheetData>
  <conditionalFormatting sqref="D2:D26">
    <cfRule type="aboveAverage" dxfId="10" priority="1"/>
  </conditionalFormatting>
  <printOptions horizontalCentered="1" verticalCentered="1"/>
  <pageMargins left="0.17" right="0.17" top="0.33" bottom="0.28999999999999998" header="0.17" footer="0.17"/>
  <pageSetup paperSize="9" scale="105" orientation="landscape" r:id="rId1"/>
  <headerFooter>
    <oddHeader>&amp;LCTIS 186 Final Exam</oddHeader>
    <oddFooter>&amp;LPage 3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Trade Balance</vt:lpstr>
      <vt:lpstr>Chart</vt:lpstr>
      <vt:lpstr>Statistics</vt:lpstr>
      <vt:lpstr>Chart!Print_Area</vt:lpstr>
      <vt:lpstr>Statistics!Print_Area</vt:lpstr>
      <vt:lpstr>'Trade Balance'!Print_Area</vt:lpstr>
      <vt:lpstr>TrBalance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thm</cp:lastModifiedBy>
  <cp:lastPrinted>2025-01-01T08:46:53Z</cp:lastPrinted>
  <dcterms:created xsi:type="dcterms:W3CDTF">2024-11-20T07:31:27Z</dcterms:created>
  <dcterms:modified xsi:type="dcterms:W3CDTF">2025-01-01T08:47:02Z</dcterms:modified>
</cp:coreProperties>
</file>